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an.Soria\Desktop\G23 Final Awards\"/>
    </mc:Choice>
  </mc:AlternateContent>
  <xr:revisionPtr revIDLastSave="0" documentId="13_ncr:1_{88299987-ADF3-4B78-9D4B-3F85A05EE02C}" xr6:coauthVersionLast="47" xr6:coauthVersionMax="47" xr10:uidLastSave="{00000000-0000-0000-0000-000000000000}"/>
  <bookViews>
    <workbookView xWindow="40920" yWindow="9360" windowWidth="29040" windowHeight="15840" xr2:uid="{A95361EE-D675-4545-89CA-46C0AECDBF2B}"/>
  </bookViews>
  <sheets>
    <sheet name="Education and Safet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" i="1" l="1"/>
  <c r="N3" i="1"/>
  <c r="N4" i="1" s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M21" i="1"/>
  <c r="L21" i="1"/>
</calcChain>
</file>

<file path=xl/sharedStrings.xml><?xml version="1.0" encoding="utf-8"?>
<sst xmlns="http://schemas.openxmlformats.org/spreadsheetml/2006/main" count="123" uniqueCount="59">
  <si>
    <t>#</t>
  </si>
  <si>
    <t>Applicant</t>
  </si>
  <si>
    <t>Project Title</t>
  </si>
  <si>
    <t>Project Number</t>
  </si>
  <si>
    <t>Possible General Criteria Score</t>
  </si>
  <si>
    <t>Applicant General Criteria Score</t>
  </si>
  <si>
    <t>Division General Criteria Score</t>
  </si>
  <si>
    <t>Possible Project Criteria Score</t>
  </si>
  <si>
    <t>Applicant Project Criteria Score</t>
  </si>
  <si>
    <t>Division Project Criteria Score</t>
  </si>
  <si>
    <t>Total Project Score</t>
  </si>
  <si>
    <t>Amount Requested</t>
  </si>
  <si>
    <t>Amount Awarded</t>
  </si>
  <si>
    <t>Sierra Avalanche Center</t>
  </si>
  <si>
    <t>Education &amp; Safety</t>
  </si>
  <si>
    <t>N/A</t>
  </si>
  <si>
    <t>USFS - Tahoe National Forest</t>
  </si>
  <si>
    <t>BLM - El Centro Field Office</t>
  </si>
  <si>
    <t>Santa Clara County Parks and Recreation Department</t>
  </si>
  <si>
    <t>Friends of Jawbone</t>
  </si>
  <si>
    <t>Desert Group Search and Rescue Volunteer Inc.</t>
  </si>
  <si>
    <t>Eastern Sierra Avalanche Center</t>
  </si>
  <si>
    <t>El Dorado County CAO</t>
  </si>
  <si>
    <t>City of California City</t>
  </si>
  <si>
    <t>Los Angeles Police Department</t>
  </si>
  <si>
    <t>BLM - Barstow Field Office</t>
  </si>
  <si>
    <t>Dumont Safety</t>
  </si>
  <si>
    <t>BLM - Needles Field Office</t>
  </si>
  <si>
    <t>Project Heal the Land</t>
  </si>
  <si>
    <t>TOTALS</t>
  </si>
  <si>
    <t>G23-04-09-S01</t>
  </si>
  <si>
    <t>G23-02-20-S01</t>
  </si>
  <si>
    <t>G23-04-51-S01</t>
  </si>
  <si>
    <t>Sierra Buttes Trail Stewardship</t>
  </si>
  <si>
    <t>G23-04-68-S01</t>
  </si>
  <si>
    <t>Safety</t>
  </si>
  <si>
    <t>G23-01-09-S01</t>
  </si>
  <si>
    <t>G23-03-26-S01</t>
  </si>
  <si>
    <t>G23-03-66-S01</t>
  </si>
  <si>
    <t>Education</t>
  </si>
  <si>
    <t>G23-03-19-S01</t>
  </si>
  <si>
    <t>USFS - Shasta-Trinity National Forest</t>
  </si>
  <si>
    <t>Mt. Shasta Avalanche Education</t>
  </si>
  <si>
    <t>G23-02-16-S01</t>
  </si>
  <si>
    <t>OwlsheadGPS  2024</t>
  </si>
  <si>
    <t>G23-04-13-S01</t>
  </si>
  <si>
    <t>Butte County Sheriff's Search and Rescue Inc.</t>
  </si>
  <si>
    <t>OHV Search &amp; Rescue response and safety patrol</t>
  </si>
  <si>
    <t>G23-04-30-S01</t>
  </si>
  <si>
    <t>G23-04-45-S01</t>
  </si>
  <si>
    <t>ESAC OHV Avalanche Advisory Awareness and Outreach Project</t>
  </si>
  <si>
    <t>G23-04-44-S01</t>
  </si>
  <si>
    <t>G23-01-04-S01</t>
  </si>
  <si>
    <t>G23-03-06-S01</t>
  </si>
  <si>
    <t>G23-01-12-S01</t>
  </si>
  <si>
    <t>Imperial County Sheriff's Office</t>
  </si>
  <si>
    <t>G23-03-09-S01</t>
  </si>
  <si>
    <t>G23-03-09-S02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</si>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</sst>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BFDC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vertical="top"/>
    </xf>
    <xf numFmtId="164" fontId="6" fillId="0" borderId="1" xfId="1" applyNumberFormat="1" applyFont="1" applyFill="1" applyBorder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2" fillId="0" borderId="0" xfId="0" applyFont="1"/>
    <xf numFmtId="0" fontId="11" fillId="0" borderId="0" xfId="0" applyFont="1"/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/>
    </xf>
    <xf numFmtId="2" fontId="6" fillId="3" borderId="1" xfId="0" applyNumberFormat="1" applyFont="1" applyFill="1" applyBorder="1" applyAlignment="1">
      <alignment horizontal="center" vertical="top"/>
    </xf>
    <xf numFmtId="164" fontId="6" fillId="3" borderId="1" xfId="0" applyNumberFormat="1" applyFont="1" applyFill="1" applyBorder="1" applyAlignment="1">
      <alignment vertical="top"/>
    </xf>
    <xf numFmtId="164" fontId="6" fillId="3" borderId="1" xfId="1" applyNumberFormat="1" applyFont="1" applyFill="1" applyBorder="1" applyAlignment="1">
      <alignment vertical="top"/>
    </xf>
    <xf numFmtId="2" fontId="6" fillId="0" borderId="1" xfId="0" applyNumberFormat="1" applyFont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left" vertical="top" wrapText="1"/>
    </xf>
    <xf numFmtId="2" fontId="6" fillId="3" borderId="2" xfId="0" applyNumberFormat="1" applyFont="1" applyFill="1" applyBorder="1" applyAlignment="1">
      <alignment horizontal="center" vertical="top"/>
    </xf>
    <xf numFmtId="164" fontId="6" fillId="3" borderId="2" xfId="0" applyNumberFormat="1" applyFont="1" applyFill="1" applyBorder="1" applyAlignment="1">
      <alignment vertical="top"/>
    </xf>
    <xf numFmtId="164" fontId="6" fillId="3" borderId="2" xfId="1" applyNumberFormat="1" applyFont="1" applyFill="1" applyBorder="1" applyAlignment="1">
      <alignment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right" vertical="top" wrapText="1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164" fontId="7" fillId="0" borderId="4" xfId="0" applyNumberFormat="1" applyFont="1" applyBorder="1" applyAlignment="1">
      <alignment vertical="top"/>
    </xf>
    <xf numFmtId="164" fontId="7" fillId="0" borderId="4" xfId="1" applyNumberFormat="1" applyFont="1" applyFill="1" applyBorder="1" applyAlignment="1">
      <alignment vertical="top"/>
    </xf>
    <xf numFmtId="164" fontId="7" fillId="0" borderId="5" xfId="1" applyNumberFormat="1" applyFont="1" applyFill="1" applyBorder="1" applyAlignment="1">
      <alignment vertical="top"/>
    </xf>
    <xf numFmtId="164" fontId="5" fillId="0" borderId="2" xfId="1" applyNumberFormat="1" applyFont="1" applyFill="1" applyBorder="1"/>
    <xf numFmtId="164" fontId="6" fillId="0" borderId="6" xfId="1" applyNumberFormat="1" applyFont="1" applyFill="1" applyBorder="1" applyAlignment="1">
      <alignment vertical="top"/>
    </xf>
    <xf numFmtId="164" fontId="6" fillId="3" borderId="7" xfId="1" applyNumberFormat="1" applyFont="1" applyFill="1" applyBorder="1" applyAlignment="1">
      <alignment vertical="top"/>
    </xf>
    <xf numFmtId="164" fontId="6" fillId="0" borderId="7" xfId="1" applyNumberFormat="1" applyFont="1" applyFill="1" applyBorder="1" applyAlignment="1">
      <alignment vertical="top"/>
    </xf>
    <xf numFmtId="164" fontId="6" fillId="3" borderId="8" xfId="1" applyNumberFormat="1" applyFont="1" applyFill="1" applyBorder="1" applyAlignment="1">
      <alignment vertical="top"/>
    </xf>
    <xf numFmtId="0" fontId="6" fillId="0" borderId="9" xfId="0" applyFont="1" applyBorder="1" applyAlignment="1">
      <alignment horizontal="center" vertical="top"/>
    </xf>
    <xf numFmtId="0" fontId="6" fillId="0" borderId="9" xfId="0" applyFont="1" applyBorder="1" applyAlignment="1">
      <alignment horizontal="left" vertical="top" wrapText="1"/>
    </xf>
    <xf numFmtId="2" fontId="6" fillId="0" borderId="9" xfId="0" applyNumberFormat="1" applyFont="1" applyBorder="1" applyAlignment="1">
      <alignment horizontal="center" vertical="top"/>
    </xf>
    <xf numFmtId="164" fontId="6" fillId="0" borderId="9" xfId="0" applyNumberFormat="1" applyFont="1" applyBorder="1" applyAlignment="1">
      <alignment vertical="top"/>
    </xf>
    <xf numFmtId="164" fontId="6" fillId="0" borderId="9" xfId="1" applyNumberFormat="1" applyFont="1" applyFill="1" applyBorder="1" applyAlignment="1">
      <alignment vertical="top"/>
    </xf>
    <xf numFmtId="0" fontId="12" fillId="0" borderId="0" xfId="0" applyFon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BFDC1"/>
      <color rgb="FFA5FDAD"/>
      <color rgb="FFA4FEC2"/>
      <color rgb="FFB0FECA"/>
      <color rgb="FFBAFED1"/>
      <color rgb="FFB9FFE8"/>
      <color rgb="FF93FFDB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F7AD3-A7E2-4FE0-B9B6-DAADDA22C876}">
  <sheetPr>
    <pageSetUpPr fitToPage="1"/>
  </sheetPr>
  <dimension ref="A1:N29"/>
  <sheetViews>
    <sheetView showGridLines="0" tabSelected="1" view="pageLayout" zoomScale="130" zoomScaleNormal="100" zoomScalePageLayoutView="130" workbookViewId="0">
      <selection activeCell="I6" sqref="I6"/>
    </sheetView>
  </sheetViews>
  <sheetFormatPr defaultColWidth="2.86328125" defaultRowHeight="10.15" x14ac:dyDescent="0.3"/>
  <cols>
    <col min="1" max="1" width="2.73046875" style="3" bestFit="1" customWidth="1"/>
    <col min="2" max="2" width="22.86328125" style="2" bestFit="1" customWidth="1"/>
    <col min="3" max="3" width="17.59765625" style="2" bestFit="1" customWidth="1"/>
    <col min="4" max="4" width="11.86328125" style="2" bestFit="1" customWidth="1"/>
    <col min="5" max="5" width="7.1328125" style="4" bestFit="1" customWidth="1"/>
    <col min="6" max="6" width="8.1328125" style="4" customWidth="1"/>
    <col min="7" max="7" width="6.86328125" style="5" bestFit="1" customWidth="1"/>
    <col min="8" max="8" width="7" style="4" bestFit="1" customWidth="1"/>
    <col min="9" max="9" width="8.265625" style="4" customWidth="1"/>
    <col min="10" max="10" width="7.265625" style="4" bestFit="1" customWidth="1"/>
    <col min="11" max="11" width="6.73046875" style="4" bestFit="1" customWidth="1"/>
    <col min="12" max="12" width="9.73046875" style="4" bestFit="1" customWidth="1"/>
    <col min="13" max="13" width="13" style="4" bestFit="1" customWidth="1"/>
    <col min="14" max="14" width="10.1328125" style="4" customWidth="1"/>
    <col min="15" max="16384" width="2.86328125" style="2"/>
  </cols>
  <sheetData>
    <row r="1" spans="1:14" ht="40.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58</v>
      </c>
    </row>
    <row r="2" spans="1:14" ht="10.5" thickBot="1" x14ac:dyDescent="0.35">
      <c r="L2" s="6"/>
      <c r="M2" s="6"/>
      <c r="N2" s="35">
        <f>1550000</f>
        <v>1550000</v>
      </c>
    </row>
    <row r="3" spans="1:14" ht="20.25" x14ac:dyDescent="0.3">
      <c r="A3" s="40">
        <v>1</v>
      </c>
      <c r="B3" s="41" t="s">
        <v>20</v>
      </c>
      <c r="C3" s="41" t="s">
        <v>14</v>
      </c>
      <c r="D3" s="40" t="s">
        <v>30</v>
      </c>
      <c r="E3" s="40" t="s">
        <v>15</v>
      </c>
      <c r="F3" s="40" t="s">
        <v>15</v>
      </c>
      <c r="G3" s="40" t="s">
        <v>15</v>
      </c>
      <c r="H3" s="40">
        <v>105</v>
      </c>
      <c r="I3" s="40">
        <v>57</v>
      </c>
      <c r="J3" s="40">
        <v>56</v>
      </c>
      <c r="K3" s="42">
        <v>53.332999999999998</v>
      </c>
      <c r="L3" s="43">
        <v>67326</v>
      </c>
      <c r="M3" s="44">
        <v>67326</v>
      </c>
      <c r="N3" s="36">
        <f>N2-M3</f>
        <v>1482674</v>
      </c>
    </row>
    <row r="4" spans="1:14" x14ac:dyDescent="0.3">
      <c r="A4" s="17">
        <v>2</v>
      </c>
      <c r="B4" s="16" t="s">
        <v>16</v>
      </c>
      <c r="C4" s="16" t="s">
        <v>14</v>
      </c>
      <c r="D4" s="17" t="s">
        <v>31</v>
      </c>
      <c r="E4" s="17" t="s">
        <v>15</v>
      </c>
      <c r="F4" s="17" t="s">
        <v>15</v>
      </c>
      <c r="G4" s="17" t="s">
        <v>15</v>
      </c>
      <c r="H4" s="17">
        <v>105</v>
      </c>
      <c r="I4" s="17">
        <v>55</v>
      </c>
      <c r="J4" s="17">
        <v>55</v>
      </c>
      <c r="K4" s="18">
        <v>52.381</v>
      </c>
      <c r="L4" s="19">
        <v>131863</v>
      </c>
      <c r="M4" s="20">
        <v>131863</v>
      </c>
      <c r="N4" s="37">
        <f t="shared" ref="N4:N20" si="0">N3-M4</f>
        <v>1350811</v>
      </c>
    </row>
    <row r="5" spans="1:14" x14ac:dyDescent="0.3">
      <c r="A5" s="8">
        <v>3</v>
      </c>
      <c r="B5" s="7" t="s">
        <v>13</v>
      </c>
      <c r="C5" s="7" t="s">
        <v>14</v>
      </c>
      <c r="D5" s="8" t="s">
        <v>32</v>
      </c>
      <c r="E5" s="8" t="s">
        <v>15</v>
      </c>
      <c r="F5" s="8" t="s">
        <v>15</v>
      </c>
      <c r="G5" s="8" t="s">
        <v>15</v>
      </c>
      <c r="H5" s="8">
        <v>105</v>
      </c>
      <c r="I5" s="8">
        <v>52</v>
      </c>
      <c r="J5" s="8">
        <v>50</v>
      </c>
      <c r="K5" s="21">
        <v>47.619</v>
      </c>
      <c r="L5" s="9">
        <v>145392</v>
      </c>
      <c r="M5" s="10">
        <v>137470</v>
      </c>
      <c r="N5" s="38">
        <f t="shared" si="0"/>
        <v>1213341</v>
      </c>
    </row>
    <row r="6" spans="1:14" x14ac:dyDescent="0.3">
      <c r="A6" s="17">
        <v>4</v>
      </c>
      <c r="B6" s="16" t="s">
        <v>33</v>
      </c>
      <c r="C6" s="16" t="s">
        <v>14</v>
      </c>
      <c r="D6" s="17" t="s">
        <v>34</v>
      </c>
      <c r="E6" s="17" t="s">
        <v>15</v>
      </c>
      <c r="F6" s="17" t="s">
        <v>15</v>
      </c>
      <c r="G6" s="17" t="s">
        <v>15</v>
      </c>
      <c r="H6" s="17">
        <v>105</v>
      </c>
      <c r="I6" s="17">
        <v>50</v>
      </c>
      <c r="J6" s="17">
        <v>48</v>
      </c>
      <c r="K6" s="18">
        <v>45.713999999999999</v>
      </c>
      <c r="L6" s="19">
        <v>49197</v>
      </c>
      <c r="M6" s="20">
        <v>48638</v>
      </c>
      <c r="N6" s="37">
        <f t="shared" si="0"/>
        <v>1164703</v>
      </c>
    </row>
    <row r="7" spans="1:14" x14ac:dyDescent="0.3">
      <c r="A7" s="8">
        <v>5</v>
      </c>
      <c r="B7" s="7" t="s">
        <v>17</v>
      </c>
      <c r="C7" s="7" t="s">
        <v>35</v>
      </c>
      <c r="D7" s="8" t="s">
        <v>36</v>
      </c>
      <c r="E7" s="8" t="s">
        <v>15</v>
      </c>
      <c r="F7" s="8" t="s">
        <v>15</v>
      </c>
      <c r="G7" s="8" t="s">
        <v>15</v>
      </c>
      <c r="H7" s="8">
        <v>105</v>
      </c>
      <c r="I7" s="8">
        <v>45</v>
      </c>
      <c r="J7" s="8">
        <v>48</v>
      </c>
      <c r="K7" s="21">
        <v>45.713999999999999</v>
      </c>
      <c r="L7" s="9">
        <v>200000</v>
      </c>
      <c r="M7" s="10">
        <v>200000</v>
      </c>
      <c r="N7" s="38">
        <f t="shared" si="0"/>
        <v>964703</v>
      </c>
    </row>
    <row r="8" spans="1:14" ht="23.25" customHeight="1" x14ac:dyDescent="0.3">
      <c r="A8" s="17">
        <v>6</v>
      </c>
      <c r="B8" s="16" t="s">
        <v>23</v>
      </c>
      <c r="C8" s="16" t="s">
        <v>14</v>
      </c>
      <c r="D8" s="17" t="s">
        <v>37</v>
      </c>
      <c r="E8" s="17" t="s">
        <v>15</v>
      </c>
      <c r="F8" s="17" t="s">
        <v>15</v>
      </c>
      <c r="G8" s="17" t="s">
        <v>15</v>
      </c>
      <c r="H8" s="17">
        <v>105</v>
      </c>
      <c r="I8" s="17">
        <v>47</v>
      </c>
      <c r="J8" s="17">
        <v>47</v>
      </c>
      <c r="K8" s="18">
        <v>44.762</v>
      </c>
      <c r="L8" s="19">
        <v>110052</v>
      </c>
      <c r="M8" s="20">
        <v>110052</v>
      </c>
      <c r="N8" s="37">
        <f t="shared" si="0"/>
        <v>854651</v>
      </c>
    </row>
    <row r="9" spans="1:14" x14ac:dyDescent="0.3">
      <c r="A9" s="8">
        <v>7</v>
      </c>
      <c r="B9" s="7" t="s">
        <v>24</v>
      </c>
      <c r="C9" s="7" t="s">
        <v>14</v>
      </c>
      <c r="D9" s="8" t="s">
        <v>38</v>
      </c>
      <c r="E9" s="8" t="s">
        <v>15</v>
      </c>
      <c r="F9" s="8" t="s">
        <v>15</v>
      </c>
      <c r="G9" s="8" t="s">
        <v>15</v>
      </c>
      <c r="H9" s="8">
        <v>105</v>
      </c>
      <c r="I9" s="8">
        <v>47</v>
      </c>
      <c r="J9" s="8">
        <v>47</v>
      </c>
      <c r="K9" s="21">
        <v>44.762</v>
      </c>
      <c r="L9" s="9">
        <v>178500</v>
      </c>
      <c r="M9" s="10">
        <v>178500</v>
      </c>
      <c r="N9" s="38">
        <f t="shared" si="0"/>
        <v>676151</v>
      </c>
    </row>
    <row r="10" spans="1:14" ht="20.25" x14ac:dyDescent="0.3">
      <c r="A10" s="17">
        <v>8</v>
      </c>
      <c r="B10" s="16" t="s">
        <v>18</v>
      </c>
      <c r="C10" s="16" t="s">
        <v>39</v>
      </c>
      <c r="D10" s="17" t="s">
        <v>40</v>
      </c>
      <c r="E10" s="17" t="s">
        <v>15</v>
      </c>
      <c r="F10" s="17" t="s">
        <v>15</v>
      </c>
      <c r="G10" s="17" t="s">
        <v>15</v>
      </c>
      <c r="H10" s="17">
        <v>105</v>
      </c>
      <c r="I10" s="17">
        <v>50</v>
      </c>
      <c r="J10" s="17">
        <v>46</v>
      </c>
      <c r="K10" s="18">
        <v>43.81</v>
      </c>
      <c r="L10" s="19">
        <v>37169</v>
      </c>
      <c r="M10" s="20">
        <v>37169</v>
      </c>
      <c r="N10" s="37">
        <f t="shared" si="0"/>
        <v>638982</v>
      </c>
    </row>
    <row r="11" spans="1:14" ht="20.25" x14ac:dyDescent="0.3">
      <c r="A11" s="8">
        <v>9</v>
      </c>
      <c r="B11" s="7" t="s">
        <v>41</v>
      </c>
      <c r="C11" s="7" t="s">
        <v>42</v>
      </c>
      <c r="D11" s="8" t="s">
        <v>43</v>
      </c>
      <c r="E11" s="8" t="s">
        <v>15</v>
      </c>
      <c r="F11" s="8" t="s">
        <v>15</v>
      </c>
      <c r="G11" s="8" t="s">
        <v>15</v>
      </c>
      <c r="H11" s="8">
        <v>105</v>
      </c>
      <c r="I11" s="8">
        <v>47</v>
      </c>
      <c r="J11" s="8">
        <v>46</v>
      </c>
      <c r="K11" s="21">
        <v>43.81</v>
      </c>
      <c r="L11" s="9">
        <v>82535</v>
      </c>
      <c r="M11" s="10">
        <v>82535</v>
      </c>
      <c r="N11" s="38">
        <f t="shared" si="0"/>
        <v>556447</v>
      </c>
    </row>
    <row r="12" spans="1:14" x14ac:dyDescent="0.3">
      <c r="A12" s="17">
        <v>10</v>
      </c>
      <c r="B12" s="16" t="s">
        <v>19</v>
      </c>
      <c r="C12" s="16" t="s">
        <v>44</v>
      </c>
      <c r="D12" s="17" t="s">
        <v>45</v>
      </c>
      <c r="E12" s="17" t="s">
        <v>15</v>
      </c>
      <c r="F12" s="17" t="s">
        <v>15</v>
      </c>
      <c r="G12" s="17" t="s">
        <v>15</v>
      </c>
      <c r="H12" s="17">
        <v>105</v>
      </c>
      <c r="I12" s="17">
        <v>44</v>
      </c>
      <c r="J12" s="17">
        <v>45</v>
      </c>
      <c r="K12" s="18">
        <v>42.856999999999999</v>
      </c>
      <c r="L12" s="19">
        <v>42550</v>
      </c>
      <c r="M12" s="20">
        <v>42550</v>
      </c>
      <c r="N12" s="37">
        <f t="shared" si="0"/>
        <v>513897</v>
      </c>
    </row>
    <row r="13" spans="1:14" ht="20.25" x14ac:dyDescent="0.3">
      <c r="A13" s="8">
        <v>11</v>
      </c>
      <c r="B13" s="7" t="s">
        <v>46</v>
      </c>
      <c r="C13" s="7" t="s">
        <v>47</v>
      </c>
      <c r="D13" s="8" t="s">
        <v>48</v>
      </c>
      <c r="E13" s="8" t="s">
        <v>15</v>
      </c>
      <c r="F13" s="8" t="s">
        <v>15</v>
      </c>
      <c r="G13" s="8" t="s">
        <v>15</v>
      </c>
      <c r="H13" s="8">
        <v>105</v>
      </c>
      <c r="I13" s="8">
        <v>42</v>
      </c>
      <c r="J13" s="8">
        <v>45</v>
      </c>
      <c r="K13" s="21">
        <v>42.856999999999999</v>
      </c>
      <c r="L13" s="9">
        <v>60985</v>
      </c>
      <c r="M13" s="10">
        <v>60985</v>
      </c>
      <c r="N13" s="38">
        <f t="shared" si="0"/>
        <v>452912</v>
      </c>
    </row>
    <row r="14" spans="1:14" x14ac:dyDescent="0.3">
      <c r="A14" s="17">
        <v>12</v>
      </c>
      <c r="B14" s="16" t="s">
        <v>28</v>
      </c>
      <c r="C14" s="16" t="s">
        <v>14</v>
      </c>
      <c r="D14" s="17" t="s">
        <v>49</v>
      </c>
      <c r="E14" s="17" t="s">
        <v>15</v>
      </c>
      <c r="F14" s="17" t="s">
        <v>15</v>
      </c>
      <c r="G14" s="17" t="s">
        <v>15</v>
      </c>
      <c r="H14" s="17">
        <v>105</v>
      </c>
      <c r="I14" s="17">
        <v>49</v>
      </c>
      <c r="J14" s="17">
        <v>44</v>
      </c>
      <c r="K14" s="18">
        <v>41.905000000000001</v>
      </c>
      <c r="L14" s="19">
        <v>14237</v>
      </c>
      <c r="M14" s="20">
        <v>13237</v>
      </c>
      <c r="N14" s="37">
        <f t="shared" si="0"/>
        <v>439675</v>
      </c>
    </row>
    <row r="15" spans="1:14" ht="30.4" x14ac:dyDescent="0.3">
      <c r="A15" s="8">
        <v>13</v>
      </c>
      <c r="B15" s="7" t="s">
        <v>21</v>
      </c>
      <c r="C15" s="7" t="s">
        <v>50</v>
      </c>
      <c r="D15" s="8" t="s">
        <v>51</v>
      </c>
      <c r="E15" s="8" t="s">
        <v>15</v>
      </c>
      <c r="F15" s="8" t="s">
        <v>15</v>
      </c>
      <c r="G15" s="8" t="s">
        <v>15</v>
      </c>
      <c r="H15" s="8">
        <v>105</v>
      </c>
      <c r="I15" s="8">
        <v>44</v>
      </c>
      <c r="J15" s="8">
        <v>41</v>
      </c>
      <c r="K15" s="21">
        <v>39.048000000000002</v>
      </c>
      <c r="L15" s="9">
        <v>106236</v>
      </c>
      <c r="M15" s="10">
        <v>106236</v>
      </c>
      <c r="N15" s="38">
        <f t="shared" si="0"/>
        <v>333439</v>
      </c>
    </row>
    <row r="16" spans="1:14" x14ac:dyDescent="0.3">
      <c r="A16" s="17">
        <v>14</v>
      </c>
      <c r="B16" s="16" t="s">
        <v>25</v>
      </c>
      <c r="C16" s="16" t="s">
        <v>26</v>
      </c>
      <c r="D16" s="17" t="s">
        <v>52</v>
      </c>
      <c r="E16" s="17" t="s">
        <v>15</v>
      </c>
      <c r="F16" s="17" t="s">
        <v>15</v>
      </c>
      <c r="G16" s="17" t="s">
        <v>15</v>
      </c>
      <c r="H16" s="17">
        <v>105</v>
      </c>
      <c r="I16" s="17">
        <v>40</v>
      </c>
      <c r="J16" s="17">
        <v>40</v>
      </c>
      <c r="K16" s="18">
        <v>38.094999999999999</v>
      </c>
      <c r="L16" s="19">
        <v>97055</v>
      </c>
      <c r="M16" s="20">
        <v>97055</v>
      </c>
      <c r="N16" s="37">
        <f t="shared" si="0"/>
        <v>236384</v>
      </c>
    </row>
    <row r="17" spans="1:14" x14ac:dyDescent="0.3">
      <c r="A17" s="8">
        <v>15</v>
      </c>
      <c r="B17" s="7" t="s">
        <v>27</v>
      </c>
      <c r="C17" s="7" t="s">
        <v>14</v>
      </c>
      <c r="D17" s="8" t="s">
        <v>54</v>
      </c>
      <c r="E17" s="8" t="s">
        <v>15</v>
      </c>
      <c r="F17" s="8" t="s">
        <v>15</v>
      </c>
      <c r="G17" s="8" t="s">
        <v>15</v>
      </c>
      <c r="H17" s="8">
        <v>105</v>
      </c>
      <c r="I17" s="8">
        <v>41</v>
      </c>
      <c r="J17" s="8">
        <v>37</v>
      </c>
      <c r="K17" s="21">
        <v>35.238</v>
      </c>
      <c r="L17" s="9">
        <v>64880</v>
      </c>
      <c r="M17" s="10">
        <v>64880</v>
      </c>
      <c r="N17" s="38">
        <f t="shared" si="0"/>
        <v>171504</v>
      </c>
    </row>
    <row r="18" spans="1:14" x14ac:dyDescent="0.3">
      <c r="A18" s="17">
        <v>16</v>
      </c>
      <c r="B18" s="16" t="s">
        <v>22</v>
      </c>
      <c r="C18" s="16" t="s">
        <v>14</v>
      </c>
      <c r="D18" s="17" t="s">
        <v>53</v>
      </c>
      <c r="E18" s="17" t="s">
        <v>15</v>
      </c>
      <c r="F18" s="17" t="s">
        <v>15</v>
      </c>
      <c r="G18" s="17" t="s">
        <v>15</v>
      </c>
      <c r="H18" s="17">
        <v>105</v>
      </c>
      <c r="I18" s="17">
        <v>50</v>
      </c>
      <c r="J18" s="17">
        <v>37</v>
      </c>
      <c r="K18" s="18">
        <v>35.238</v>
      </c>
      <c r="L18" s="19">
        <v>78677</v>
      </c>
      <c r="M18" s="20">
        <v>78677</v>
      </c>
      <c r="N18" s="37">
        <f t="shared" si="0"/>
        <v>92827</v>
      </c>
    </row>
    <row r="19" spans="1:14" x14ac:dyDescent="0.3">
      <c r="A19" s="8">
        <v>17</v>
      </c>
      <c r="B19" s="7" t="s">
        <v>55</v>
      </c>
      <c r="C19" s="7" t="s">
        <v>14</v>
      </c>
      <c r="D19" s="8" t="s">
        <v>56</v>
      </c>
      <c r="E19" s="8" t="s">
        <v>15</v>
      </c>
      <c r="F19" s="8" t="s">
        <v>15</v>
      </c>
      <c r="G19" s="8" t="s">
        <v>15</v>
      </c>
      <c r="H19" s="8">
        <v>105</v>
      </c>
      <c r="I19" s="8">
        <v>44</v>
      </c>
      <c r="J19" s="8">
        <v>31</v>
      </c>
      <c r="K19" s="21">
        <v>29.524000000000001</v>
      </c>
      <c r="L19" s="9">
        <v>10110</v>
      </c>
      <c r="M19" s="10">
        <v>9892</v>
      </c>
      <c r="N19" s="38">
        <f t="shared" si="0"/>
        <v>82935</v>
      </c>
    </row>
    <row r="20" spans="1:14" ht="12" customHeight="1" thickBot="1" x14ac:dyDescent="0.35">
      <c r="A20" s="22">
        <v>18</v>
      </c>
      <c r="B20" s="23" t="s">
        <v>55</v>
      </c>
      <c r="C20" s="23" t="s">
        <v>14</v>
      </c>
      <c r="D20" s="22" t="s">
        <v>57</v>
      </c>
      <c r="E20" s="22" t="s">
        <v>15</v>
      </c>
      <c r="F20" s="22" t="s">
        <v>15</v>
      </c>
      <c r="G20" s="22" t="s">
        <v>15</v>
      </c>
      <c r="H20" s="22">
        <v>105</v>
      </c>
      <c r="I20" s="22">
        <v>39</v>
      </c>
      <c r="J20" s="22">
        <v>21</v>
      </c>
      <c r="K20" s="24">
        <v>20</v>
      </c>
      <c r="L20" s="25">
        <v>41100</v>
      </c>
      <c r="M20" s="26">
        <v>38730</v>
      </c>
      <c r="N20" s="39">
        <f t="shared" si="0"/>
        <v>44205</v>
      </c>
    </row>
    <row r="21" spans="1:14" ht="10.5" thickBot="1" x14ac:dyDescent="0.35">
      <c r="A21" s="27"/>
      <c r="B21" s="28"/>
      <c r="C21" s="29" t="s">
        <v>29</v>
      </c>
      <c r="D21" s="30"/>
      <c r="E21" s="30"/>
      <c r="F21" s="30"/>
      <c r="G21" s="30"/>
      <c r="H21" s="30"/>
      <c r="I21" s="30"/>
      <c r="J21" s="30"/>
      <c r="K21" s="31"/>
      <c r="L21" s="32">
        <f>SUM(L3:L20)</f>
        <v>1517864</v>
      </c>
      <c r="M21" s="33">
        <f>SUM(M3:M20)</f>
        <v>1505795</v>
      </c>
      <c r="N21" s="34">
        <f>N20</f>
        <v>44205</v>
      </c>
    </row>
    <row r="22" spans="1:14" ht="12.75" x14ac:dyDescent="0.35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36" customHeight="1" x14ac:dyDescent="0.3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1:14" ht="14.25" x14ac:dyDescent="0.45"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ht="14.25" x14ac:dyDescent="0.4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9" spans="1:14" ht="14.25" x14ac:dyDescent="0.45">
      <c r="C29" s="15"/>
    </row>
  </sheetData>
  <sheetProtection algorithmName="SHA-512" hashValue="qRZY9eZ8M5fKPu43yTXp5dIK8PsD+4hOMdrl0RqEHaRVP0aXfne1EKz73n6yEK6Fa0RPJeyixGG7L/kGrrF9Fg==" saltValue="pOZvoWfRus84yXlVI1W00Q==" spinCount="100000" sheet="1" objects="1" scenarios="1"/>
  <mergeCells count="1">
    <mergeCell ref="B23:N23"/>
  </mergeCells>
  <printOptions horizontalCentered="1"/>
  <pageMargins left="0.25" right="0.25" top="1" bottom="1" header="0.25" footer="0.5"/>
  <pageSetup scale="96" orientation="landscape" r:id="rId1"/>
  <headerFooter>
    <oddHeader>&amp;C&amp;"Arial,Bold"Final Awards
2023 Grants and Cooperative Agreements
Education and Safety Projects</oddHeader>
    <oddFooter>&amp;C&amp;"Arial,Regular"Page &amp;P of &amp;P&amp;RRevised 8/8/23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d_x003f_ xmlns="95a7bea4-1558-4890-8039-e5ad0ed69925">false</Completed_x003f_>
    <Notes xmlns="95a7bea4-1558-4890-8039-e5ad0ed699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463811F188C44934823521D0228D0" ma:contentTypeVersion="9" ma:contentTypeDescription="Create a new document." ma:contentTypeScope="" ma:versionID="53672b8e8f6063aebef0b16c6dd14fce">
  <xsd:schema xmlns:xsd="http://www.w3.org/2001/XMLSchema" xmlns:xs="http://www.w3.org/2001/XMLSchema" xmlns:p="http://schemas.microsoft.com/office/2006/metadata/properties" xmlns:ns2="95a7bea4-1558-4890-8039-e5ad0ed69925" xmlns:ns3="7150a368-1ec4-4782-87f4-54908d9ba6bf" targetNamespace="http://schemas.microsoft.com/office/2006/metadata/properties" ma:root="true" ma:fieldsID="be55b3e5aae21f04da2671ed5c9764af" ns2:_="" ns3:_="">
    <xsd:import namespace="95a7bea4-1558-4890-8039-e5ad0ed69925"/>
    <xsd:import namespace="7150a368-1ec4-4782-87f4-54908d9ba6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Notes" minOccurs="0"/>
                <xsd:element ref="ns2:MediaServiceObjectDetectorVersions" minOccurs="0"/>
                <xsd:element ref="ns2:Completed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7bea4-1558-4890-8039-e5ad0ed69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s" ma:index="12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mpleted_x003f_" ma:index="14" nillable="true" ma:displayName="Completed?" ma:default="0" ma:internalName="Completed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0a368-1ec4-4782-87f4-54908d9ba6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9FDBC2-EB3D-49DA-B1B8-181C24BDE529}">
  <ds:schemaRefs>
    <ds:schemaRef ds:uri="http://schemas.microsoft.com/office/2006/metadata/properties"/>
    <ds:schemaRef ds:uri="http://schemas.microsoft.com/office/infopath/2007/PartnerControls"/>
    <ds:schemaRef ds:uri="95a7bea4-1558-4890-8039-e5ad0ed69925"/>
  </ds:schemaRefs>
</ds:datastoreItem>
</file>

<file path=customXml/itemProps2.xml><?xml version="1.0" encoding="utf-8"?>
<ds:datastoreItem xmlns:ds="http://schemas.openxmlformats.org/officeDocument/2006/customXml" ds:itemID="{5DA8519B-6D64-43C6-B549-D944DDF36E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1E9874-26B8-4455-B18E-DC858D529A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a7bea4-1558-4890-8039-e5ad0ed69925"/>
    <ds:schemaRef ds:uri="7150a368-1ec4-4782-87f4-54908d9ba6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Education and Safety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Whamond, Matt@Parks</dc:creator>
  <cp:keywords/>
  <dc:description/>
  <cp:lastModifiedBy>Soria, Sean@Parks</cp:lastModifiedBy>
  <cp:revision/>
  <dcterms:created xsi:type="dcterms:W3CDTF">2021-07-28T23:04:20Z</dcterms:created>
  <dcterms:modified xsi:type="dcterms:W3CDTF">2023-09-06T19:20:51Z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0x010100A6D463811F188C44934823521D0228D0</vt:lpwstr>
  </property>
</Properties>
</file>